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lly/Desktop/"/>
    </mc:Choice>
  </mc:AlternateContent>
  <xr:revisionPtr revIDLastSave="0" documentId="8_{FD598BDF-453F-0645-AF46-9AF5C2C0E707}" xr6:coauthVersionLast="47" xr6:coauthVersionMax="47" xr10:uidLastSave="{00000000-0000-0000-0000-000000000000}"/>
  <bookViews>
    <workbookView xWindow="0" yWindow="500" windowWidth="28800" windowHeight="15920" xr2:uid="{132F6176-C5C3-6343-BF5B-DDA527AF88B0}"/>
  </bookViews>
  <sheets>
    <sheet name="Sheet1" sheetId="1" r:id="rId1"/>
  </sheets>
  <definedNames>
    <definedName name="_xlnm.Print_Area" localSheetId="0">Sheet1!$A$1:$J$55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E15" i="1"/>
  <c r="E31" i="1"/>
  <c r="E30" i="1"/>
  <c r="E29" i="1"/>
  <c r="E26" i="1" l="1"/>
  <c r="E10" i="1"/>
  <c r="J19" i="1"/>
  <c r="E14" i="1"/>
  <c r="E19" i="1"/>
  <c r="E52" i="1"/>
  <c r="E51" i="1"/>
  <c r="E49" i="1"/>
  <c r="E48" i="1"/>
  <c r="E46" i="1"/>
  <c r="E39" i="1"/>
  <c r="E38" i="1"/>
  <c r="E37" i="1"/>
  <c r="E36" i="1"/>
  <c r="E35" i="1"/>
  <c r="E34" i="1"/>
  <c r="J28" i="1"/>
  <c r="E28" i="1"/>
  <c r="E27" i="1"/>
  <c r="J25" i="1"/>
  <c r="J22" i="1"/>
  <c r="J14" i="1"/>
  <c r="J13" i="1"/>
  <c r="J12" i="1"/>
  <c r="J11" i="1"/>
  <c r="J10" i="1"/>
  <c r="J9" i="1"/>
  <c r="E22" i="1" l="1"/>
  <c r="E16" i="1"/>
  <c r="J34" i="1" s="1"/>
  <c r="J15" i="1"/>
  <c r="J33" i="1" s="1"/>
  <c r="E21" i="1"/>
  <c r="J35" i="1" s="1"/>
  <c r="J31" i="1" l="1"/>
  <c r="J32" i="1" s="1"/>
  <c r="J36" i="1" l="1"/>
  <c r="J37" i="1"/>
  <c r="J38" i="1" l="1"/>
</calcChain>
</file>

<file path=xl/sharedStrings.xml><?xml version="1.0" encoding="utf-8"?>
<sst xmlns="http://schemas.openxmlformats.org/spreadsheetml/2006/main" count="110" uniqueCount="93">
  <si>
    <t>EVENT HOST:</t>
  </si>
  <si>
    <t>____________________________________</t>
  </si>
  <si>
    <t>EVENT DATE:</t>
  </si>
  <si>
    <t>EVENT TIME:</t>
  </si>
  <si>
    <t>QTY</t>
  </si>
  <si>
    <t>Total</t>
  </si>
  <si>
    <t>MUST SELECT ONE OPTION - Enter "1" under QTY</t>
  </si>
  <si>
    <t>Coke</t>
  </si>
  <si>
    <t>Red Bull</t>
  </si>
  <si>
    <t>BOTTLED</t>
  </si>
  <si>
    <t>abv</t>
  </si>
  <si>
    <t>5.8</t>
  </si>
  <si>
    <t>MINI-BAR SELECTION TOTAL (MIN $300):</t>
  </si>
  <si>
    <t>SALES TAX (8.625%):</t>
  </si>
  <si>
    <t>GRATUITY (20%):</t>
  </si>
  <si>
    <t>TOTAL*:</t>
  </si>
  <si>
    <t>Any left over product, whether open or closed, cannot be returned or</t>
  </si>
  <si>
    <t>pay for this purchase in accordance with the issuing bank cardholder</t>
  </si>
  <si>
    <t xml:space="preserve">agreement. </t>
  </si>
  <si>
    <t>WINE</t>
  </si>
  <si>
    <t>Credit Card Number</t>
  </si>
  <si>
    <t>_____________________________________________________________</t>
  </si>
  <si>
    <t>Expiration Date &amp; Security Code</t>
  </si>
  <si>
    <t>X____________________________________________________________</t>
  </si>
  <si>
    <t xml:space="preserve"> </t>
  </si>
  <si>
    <t>Signature &amp; Date</t>
  </si>
  <si>
    <t>Print Name</t>
  </si>
  <si>
    <t xml:space="preserve">                                              </t>
  </si>
  <si>
    <t>Sprite</t>
  </si>
  <si>
    <t>Root Beer</t>
  </si>
  <si>
    <t>NON-ALCOHOLIC (N/A)</t>
  </si>
  <si>
    <t>(N/A) Beer</t>
  </si>
  <si>
    <t>Gingerale</t>
  </si>
  <si>
    <t>PUNCH BOWLS (Cost Already Include W/ Options 2&amp;3)</t>
  </si>
  <si>
    <r>
      <rPr>
        <b/>
        <sz val="20"/>
        <color rgb="FFC00000"/>
        <rFont val="Arial"/>
        <family val="2"/>
      </rPr>
      <t>OPTION 2:</t>
    </r>
    <r>
      <rPr>
        <b/>
        <sz val="20"/>
        <color theme="1"/>
        <rFont val="Arial"/>
        <family val="2"/>
      </rPr>
      <t xml:space="preserve"> Semi-Private Reservation - Mini-Bar Provided</t>
    </r>
  </si>
  <si>
    <t xml:space="preserve">  - Exclusive Access To OakCali Bar (Area) for 3-hour time block</t>
  </si>
  <si>
    <r>
      <rPr>
        <b/>
        <sz val="20"/>
        <color rgb="FFC00000"/>
        <rFont val="Arial"/>
        <family val="2"/>
      </rPr>
      <t>OPTION 3:</t>
    </r>
    <r>
      <rPr>
        <b/>
        <sz val="20"/>
        <color theme="1"/>
        <rFont val="Arial"/>
        <family val="2"/>
      </rPr>
      <t xml:space="preserve"> Full Private Reservation - Mini-bar Provided</t>
    </r>
  </si>
  <si>
    <t xml:space="preserve"> - Exclusive Access To OakCali Bar (Area) for 2-hour time block</t>
  </si>
  <si>
    <t>Reservaton Fee:</t>
  </si>
  <si>
    <t xml:space="preserve">taken to-go.  I authorize OakCali Cafe dba OakCali Bar to charge the </t>
  </si>
  <si>
    <r>
      <t xml:space="preserve"> - Minimum $300 Mini-Bar Spend</t>
    </r>
    <r>
      <rPr>
        <b/>
        <sz val="20"/>
        <color rgb="FF0070C0"/>
        <rFont val="Arial"/>
        <family val="2"/>
      </rPr>
      <t xml:space="preserve"> Include(s) 2 </t>
    </r>
    <r>
      <rPr>
        <b/>
        <sz val="20"/>
        <color theme="1"/>
        <rFont val="Arial"/>
        <family val="2"/>
      </rPr>
      <t>Punch Bowls</t>
    </r>
  </si>
  <si>
    <r>
      <t xml:space="preserve"> - Minimum $300 Mini-Bar Spend</t>
    </r>
    <r>
      <rPr>
        <b/>
        <sz val="20"/>
        <color rgb="FF0070C0"/>
        <rFont val="Arial"/>
        <family val="2"/>
      </rPr>
      <t xml:space="preserve"> Include(s) 3 </t>
    </r>
    <r>
      <rPr>
        <b/>
        <sz val="20"/>
        <color theme="1"/>
        <rFont val="Arial"/>
        <family val="2"/>
      </rPr>
      <t>Punch Bowls</t>
    </r>
  </si>
  <si>
    <t>*All Options Based On Availability, Will Substitute With Like style*</t>
  </si>
  <si>
    <t>agreed amount listed above to my credit card herein.  I agree that I will</t>
  </si>
  <si>
    <t>WHITE___________________</t>
  </si>
  <si>
    <t>SPARKLING______________</t>
  </si>
  <si>
    <t>RED____________________</t>
  </si>
  <si>
    <t>SOUR ($10.50/serving)</t>
  </si>
  <si>
    <t>W/ Lemon, Hioney, Orange Bitters</t>
  </si>
  <si>
    <t xml:space="preserve"> W/ Chareau, Lime, Simple Sugar</t>
  </si>
  <si>
    <t xml:space="preserve">                                               choosing from the selection below. </t>
  </si>
  <si>
    <t xml:space="preserve">                                               Customize your experience by</t>
  </si>
  <si>
    <t xml:space="preserve">                                               MINI-BAR MENU OPTION</t>
  </si>
  <si>
    <t>Heineken 12oz.</t>
  </si>
  <si>
    <t>Corona 12oz.</t>
  </si>
  <si>
    <t>Stella 12oz.</t>
  </si>
  <si>
    <t>Modelo 12oz.</t>
  </si>
  <si>
    <t>Gojo (IPA)</t>
  </si>
  <si>
    <t>Gojo (Stout)</t>
  </si>
  <si>
    <t>MERLOT</t>
  </si>
  <si>
    <t>CABERNET</t>
  </si>
  <si>
    <t>CHARDONNAY</t>
  </si>
  <si>
    <t>SAUVIGNON BLANC</t>
  </si>
  <si>
    <t>PROSECCO</t>
  </si>
  <si>
    <t>Option 2</t>
  </si>
  <si>
    <t>Option 3</t>
  </si>
  <si>
    <t>Wings</t>
  </si>
  <si>
    <t>Sliders</t>
  </si>
  <si>
    <t>Seasoned Fries</t>
  </si>
  <si>
    <t>BEER (Buckets Available (6) Beers @$25)</t>
  </si>
  <si>
    <t xml:space="preserve"> W/ Grapefruit, Lime, Agave, Orange Bitters, Seltzer</t>
  </si>
  <si>
    <t>W/ Choice Spirit, Lemon, Demerera</t>
  </si>
  <si>
    <r>
      <t xml:space="preserve">Cucumber Gimlet </t>
    </r>
    <r>
      <rPr>
        <b/>
        <i/>
        <sz val="22"/>
        <color theme="1"/>
        <rFont val="Arial"/>
        <family val="2"/>
      </rPr>
      <t>($10.50/serving)</t>
    </r>
  </si>
  <si>
    <r>
      <t xml:space="preserve">Paloma </t>
    </r>
    <r>
      <rPr>
        <b/>
        <i/>
        <sz val="22"/>
        <color theme="1"/>
        <rFont val="Arial"/>
        <family val="2"/>
      </rPr>
      <t>($10.50/serving)</t>
    </r>
  </si>
  <si>
    <r>
      <t xml:space="preserve">Bee's Knees </t>
    </r>
    <r>
      <rPr>
        <b/>
        <i/>
        <sz val="22"/>
        <color theme="1"/>
        <rFont val="Arial"/>
        <family val="2"/>
      </rPr>
      <t>($10.50/serving)</t>
    </r>
  </si>
  <si>
    <r>
      <t xml:space="preserve">Enter </t>
    </r>
    <r>
      <rPr>
        <b/>
        <sz val="14"/>
        <color theme="1"/>
        <rFont val="Arial"/>
        <family val="2"/>
      </rPr>
      <t>$</t>
    </r>
    <r>
      <rPr>
        <b/>
        <sz val="14"/>
        <color rgb="FFFF0000"/>
        <rFont val="Arial"/>
        <family val="2"/>
      </rPr>
      <t>Amount Here</t>
    </r>
    <r>
      <rPr>
        <b/>
        <sz val="14"/>
        <color theme="1"/>
        <rFont val="Arial"/>
        <family val="2"/>
      </rPr>
      <t>.</t>
    </r>
  </si>
  <si>
    <t>Seasoned Popcorn</t>
  </si>
  <si>
    <t>Chips &amp; Salsa</t>
  </si>
  <si>
    <t>(BBQ Brisket Dip Sauce)</t>
  </si>
  <si>
    <t>(Home Style/ Sub Available)</t>
  </si>
  <si>
    <t>(Ranch/Honey Mustard/Ketchup)</t>
  </si>
  <si>
    <t>(Ranch/BBQ)</t>
  </si>
  <si>
    <t>(Plain Butter &amp; Salt Available)</t>
  </si>
  <si>
    <t>(Verde Salsa Optional)</t>
  </si>
  <si>
    <r>
      <t xml:space="preserve">"Pay At" Bar Available  Or/ </t>
    </r>
    <r>
      <rPr>
        <b/>
        <sz val="20"/>
        <color rgb="FF0070C0"/>
        <rFont val="Arial"/>
        <family val="2"/>
      </rPr>
      <t>(Open Bar for (2) 5.16Kegs+Wine @$300)</t>
    </r>
    <r>
      <rPr>
        <b/>
        <sz val="20"/>
        <color theme="1"/>
        <rFont val="Arial"/>
        <family val="2"/>
      </rPr>
      <t xml:space="preserve"> ---------------------------&gt;&gt;&gt;</t>
    </r>
  </si>
  <si>
    <t>OAKCALI (BAR) OPTIONS</t>
  </si>
  <si>
    <r>
      <t xml:space="preserve">  - Exclusive Access To OakCali Bar </t>
    </r>
    <r>
      <rPr>
        <b/>
        <sz val="20"/>
        <color rgb="FFFF0000"/>
        <rFont val="Arial"/>
        <family val="2"/>
      </rPr>
      <t>(SEATING)</t>
    </r>
    <r>
      <rPr>
        <b/>
        <sz val="20"/>
        <color theme="1"/>
        <rFont val="Arial"/>
        <family val="2"/>
      </rPr>
      <t xml:space="preserve"> for 2-hour time block</t>
    </r>
  </si>
  <si>
    <r>
      <t xml:space="preserve"> "Pay At" Bar Available - (No Mini Bar) - </t>
    </r>
    <r>
      <rPr>
        <b/>
        <sz val="20"/>
        <color rgb="FF0070C0"/>
        <rFont val="Arial"/>
        <family val="2"/>
      </rPr>
      <t>*Punch Bowls Available At "Listed Individual" Prices</t>
    </r>
  </si>
  <si>
    <r>
      <t xml:space="preserve">Small Bites                                          </t>
    </r>
    <r>
      <rPr>
        <b/>
        <sz val="24"/>
        <color rgb="FFC00000"/>
        <rFont val="Arial"/>
        <family val="2"/>
      </rPr>
      <t xml:space="preserve"> (includes associated Dip/Sauce, add @$1 more)</t>
    </r>
  </si>
  <si>
    <r>
      <rPr>
        <b/>
        <sz val="20"/>
        <color rgb="FFC00000"/>
        <rFont val="Arial"/>
        <family val="2"/>
      </rPr>
      <t xml:space="preserve">OPTION 1: </t>
    </r>
    <r>
      <rPr>
        <b/>
        <sz val="20"/>
        <color theme="1"/>
        <rFont val="Arial"/>
        <family val="2"/>
      </rPr>
      <t xml:space="preserve">Semi-Private Reservation - No Mini-Bar - </t>
    </r>
    <r>
      <rPr>
        <b/>
        <u/>
        <sz val="20"/>
        <color rgb="FFFF0000"/>
        <rFont val="Arial"/>
        <family val="2"/>
      </rPr>
      <t>NO MINIMUM BAR SPEND!!!</t>
    </r>
  </si>
  <si>
    <r>
      <rPr>
        <b/>
        <u/>
        <sz val="20"/>
        <color rgb="FFC00000"/>
        <rFont val="Arial"/>
        <family val="2"/>
      </rPr>
      <t>19 servings @5oz each</t>
    </r>
    <r>
      <rPr>
        <b/>
        <sz val="20"/>
        <color theme="1"/>
        <rFont val="Arial"/>
        <family val="2"/>
      </rPr>
      <t xml:space="preserve"> *(Include Non-Alcohol Options)*</t>
    </r>
  </si>
  <si>
    <t>Total =</t>
  </si>
  <si>
    <t>Sambusas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</si>
</sst>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"/>
    <numFmt numFmtId="165" formatCode="&quot;$&quot;#,##0;[Red]\-&quot;$&quot;#,##0"/>
    <numFmt numFmtId="166" formatCode="&quot;$&quot;#,##0.00"/>
    <numFmt numFmtId="167" formatCode="0.0"/>
  </numFmts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20"/>
      <color rgb="FFC00000"/>
      <name val="Arial"/>
      <family val="2"/>
    </font>
    <font>
      <b/>
      <sz val="25"/>
      <color rgb="FFC00000"/>
      <name val="Arial"/>
      <family val="2"/>
    </font>
    <font>
      <b/>
      <i/>
      <sz val="20"/>
      <color theme="1"/>
      <name val="Arial"/>
      <family val="2"/>
    </font>
    <font>
      <b/>
      <sz val="20"/>
      <color theme="0"/>
      <name val="Arial"/>
      <family val="2"/>
    </font>
    <font>
      <i/>
      <sz val="20"/>
      <color theme="1"/>
      <name val="Arial"/>
      <family val="2"/>
    </font>
    <font>
      <b/>
      <i/>
      <sz val="20"/>
      <color rgb="FFC00000"/>
      <name val="Arial"/>
      <family val="2"/>
    </font>
    <font>
      <sz val="20"/>
      <color theme="1"/>
      <name val="Arial"/>
      <family val="2"/>
    </font>
    <font>
      <b/>
      <sz val="20"/>
      <color rgb="FF000000"/>
      <name val="Arial"/>
      <family val="2"/>
    </font>
    <font>
      <b/>
      <sz val="20"/>
      <color rgb="FF0070C0"/>
      <name val="Arial"/>
      <family val="2"/>
    </font>
    <font>
      <b/>
      <sz val="20"/>
      <color rgb="FFFF0000"/>
      <name val="Arial"/>
      <family val="2"/>
    </font>
    <font>
      <b/>
      <sz val="24"/>
      <color rgb="FFC00000"/>
      <name val="Arial"/>
      <family val="2"/>
    </font>
    <font>
      <b/>
      <u/>
      <sz val="20"/>
      <color theme="9" tint="-0.249977111117893"/>
      <name val="Arial"/>
      <family val="2"/>
    </font>
    <font>
      <b/>
      <u/>
      <sz val="20"/>
      <color rgb="FFC00000"/>
      <name val="Arial"/>
      <family val="2"/>
    </font>
    <font>
      <b/>
      <sz val="22"/>
      <color theme="1"/>
      <name val="Arial"/>
      <family val="2"/>
    </font>
    <font>
      <b/>
      <i/>
      <sz val="22"/>
      <color theme="1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b/>
      <u/>
      <sz val="2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</fills>
  <borders count="24">
    <border>
      <left/>
      <right/>
      <top/>
      <bottom/>
      <diagonal/>
    </border>
    <border>
      <left style="thick">
        <color theme="1"/>
      </left>
      <right/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/>
      <top/>
      <bottom/>
      <diagonal/>
    </border>
    <border>
      <left/>
      <right style="thick">
        <color theme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n">
        <color auto="1"/>
      </bottom>
      <diagonal/>
    </border>
    <border>
      <left style="thick">
        <color theme="1"/>
      </left>
      <right/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2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0" xfId="0" applyFont="1" applyFill="1" applyAlignment="1" applyProtection="1">
      <alignment horizontal="center"/>
      <protection locked="0"/>
    </xf>
    <xf numFmtId="0" fontId="2" fillId="2" borderId="0" xfId="0" applyFont="1" applyFill="1" applyProtection="1">
      <protection locked="0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right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 applyProtection="1">
      <alignment horizontal="center"/>
      <protection locked="0"/>
    </xf>
    <xf numFmtId="0" fontId="3" fillId="2" borderId="0" xfId="0" applyFont="1" applyFill="1"/>
    <xf numFmtId="0" fontId="4" fillId="2" borderId="1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3" xfId="0" applyFont="1" applyFill="1" applyBorder="1"/>
    <xf numFmtId="0" fontId="4" fillId="2" borderId="0" xfId="0" applyFont="1" applyFill="1" applyAlignment="1">
      <alignment horizontal="left"/>
    </xf>
    <xf numFmtId="0" fontId="3" fillId="3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/>
    </xf>
    <xf numFmtId="164" fontId="2" fillId="2" borderId="0" xfId="0" applyNumberFormat="1" applyFont="1" applyFill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164" fontId="2" fillId="2" borderId="6" xfId="0" applyNumberFormat="1" applyFont="1" applyFill="1" applyBorder="1"/>
    <xf numFmtId="0" fontId="2" fillId="2" borderId="4" xfId="0" applyFont="1" applyFill="1" applyBorder="1"/>
    <xf numFmtId="164" fontId="2" fillId="2" borderId="5" xfId="0" applyNumberFormat="1" applyFont="1" applyFill="1" applyBorder="1"/>
    <xf numFmtId="0" fontId="2" fillId="2" borderId="4" xfId="0" quotePrefix="1" applyFont="1" applyFill="1" applyBorder="1"/>
    <xf numFmtId="0" fontId="2" fillId="0" borderId="0" xfId="0" applyFont="1"/>
    <xf numFmtId="6" fontId="2" fillId="0" borderId="0" xfId="0" applyNumberFormat="1" applyFont="1" applyAlignment="1">
      <alignment horizontal="center"/>
    </xf>
    <xf numFmtId="164" fontId="2" fillId="0" borderId="6" xfId="0" applyNumberFormat="1" applyFont="1" applyBorder="1"/>
    <xf numFmtId="0" fontId="2" fillId="2" borderId="5" xfId="0" applyFont="1" applyFill="1" applyBorder="1"/>
    <xf numFmtId="165" fontId="2" fillId="2" borderId="0" xfId="0" applyNumberFormat="1" applyFont="1" applyFill="1" applyAlignment="1">
      <alignment horizontal="center"/>
    </xf>
    <xf numFmtId="0" fontId="5" fillId="2" borderId="0" xfId="0" applyFont="1" applyFill="1"/>
    <xf numFmtId="0" fontId="2" fillId="2" borderId="8" xfId="0" quotePrefix="1" applyFont="1" applyFill="1" applyBorder="1"/>
    <xf numFmtId="0" fontId="2" fillId="2" borderId="9" xfId="0" applyFont="1" applyFill="1" applyBorder="1" applyAlignment="1">
      <alignment horizontal="center"/>
    </xf>
    <xf numFmtId="164" fontId="6" fillId="2" borderId="10" xfId="0" applyNumberFormat="1" applyFont="1" applyFill="1" applyBorder="1"/>
    <xf numFmtId="0" fontId="2" fillId="2" borderId="11" xfId="0" quotePrefix="1" applyFont="1" applyFill="1" applyBorder="1"/>
    <xf numFmtId="0" fontId="2" fillId="2" borderId="12" xfId="0" applyFont="1" applyFill="1" applyBorder="1" applyAlignment="1">
      <alignment horizontal="center"/>
    </xf>
    <xf numFmtId="165" fontId="2" fillId="2" borderId="12" xfId="0" applyNumberFormat="1" applyFont="1" applyFill="1" applyBorder="1" applyAlignment="1">
      <alignment horizontal="center"/>
    </xf>
    <xf numFmtId="0" fontId="3" fillId="2" borderId="12" xfId="0" applyFont="1" applyFill="1" applyBorder="1" applyAlignment="1" applyProtection="1">
      <alignment horizontal="center"/>
      <protection locked="0"/>
    </xf>
    <xf numFmtId="164" fontId="6" fillId="2" borderId="13" xfId="0" applyNumberFormat="1" applyFont="1" applyFill="1" applyBorder="1"/>
    <xf numFmtId="0" fontId="7" fillId="2" borderId="0" xfId="0" applyFont="1" applyFill="1" applyAlignment="1">
      <alignment horizontal="center"/>
    </xf>
    <xf numFmtId="0" fontId="7" fillId="2" borderId="0" xfId="0" quotePrefix="1" applyFont="1" applyFill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right"/>
    </xf>
    <xf numFmtId="0" fontId="2" fillId="2" borderId="15" xfId="0" applyFont="1" applyFill="1" applyBorder="1" applyAlignment="1">
      <alignment horizontal="center"/>
    </xf>
    <xf numFmtId="0" fontId="2" fillId="2" borderId="15" xfId="0" applyFont="1" applyFill="1" applyBorder="1" applyProtection="1">
      <protection locked="0"/>
    </xf>
    <xf numFmtId="166" fontId="2" fillId="2" borderId="16" xfId="0" applyNumberFormat="1" applyFont="1" applyFill="1" applyBorder="1"/>
    <xf numFmtId="0" fontId="2" fillId="2" borderId="17" xfId="0" applyFont="1" applyFill="1" applyBorder="1" applyAlignment="1">
      <alignment horizontal="right"/>
    </xf>
    <xf numFmtId="166" fontId="8" fillId="2" borderId="18" xfId="0" applyNumberFormat="1" applyFont="1" applyFill="1" applyBorder="1" applyAlignment="1">
      <alignment horizontal="right"/>
    </xf>
    <xf numFmtId="166" fontId="2" fillId="2" borderId="18" xfId="0" applyNumberFormat="1" applyFont="1" applyFill="1" applyBorder="1"/>
    <xf numFmtId="0" fontId="8" fillId="2" borderId="18" xfId="0" applyFont="1" applyFill="1" applyBorder="1" applyAlignment="1">
      <alignment horizontal="right"/>
    </xf>
    <xf numFmtId="0" fontId="2" fillId="2" borderId="19" xfId="0" applyFont="1" applyFill="1" applyBorder="1" applyAlignment="1">
      <alignment horizontal="right"/>
    </xf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Protection="1">
      <protection locked="0"/>
    </xf>
    <xf numFmtId="166" fontId="2" fillId="2" borderId="21" xfId="0" applyNumberFormat="1" applyFont="1" applyFill="1" applyBorder="1"/>
    <xf numFmtId="0" fontId="9" fillId="2" borderId="0" xfId="0" applyFont="1" applyFill="1" applyProtection="1">
      <protection locked="0"/>
    </xf>
    <xf numFmtId="0" fontId="10" fillId="2" borderId="0" xfId="0" applyFont="1" applyFill="1"/>
    <xf numFmtId="0" fontId="2" fillId="0" borderId="0" xfId="0" applyFont="1" applyAlignment="1">
      <alignment horizontal="center"/>
    </xf>
    <xf numFmtId="164" fontId="2" fillId="2" borderId="0" xfId="1" applyNumberFormat="1" applyFont="1" applyFill="1" applyAlignment="1">
      <alignment horizontal="center"/>
    </xf>
    <xf numFmtId="164" fontId="2" fillId="2" borderId="7" xfId="0" applyNumberFormat="1" applyFont="1" applyFill="1" applyBorder="1" applyAlignment="1">
      <alignment horizontal="left"/>
    </xf>
    <xf numFmtId="164" fontId="2" fillId="3" borderId="7" xfId="0" applyNumberFormat="1" applyFont="1" applyFill="1" applyBorder="1" applyAlignment="1">
      <alignment horizontal="left"/>
    </xf>
    <xf numFmtId="164" fontId="2" fillId="3" borderId="6" xfId="0" applyNumberFormat="1" applyFont="1" applyFill="1" applyBorder="1"/>
    <xf numFmtId="164" fontId="2" fillId="2" borderId="5" xfId="0" applyNumberFormat="1" applyFont="1" applyFill="1" applyBorder="1" applyAlignment="1">
      <alignment horizontal="left"/>
    </xf>
    <xf numFmtId="0" fontId="2" fillId="2" borderId="17" xfId="0" applyFont="1" applyFill="1" applyBorder="1" applyAlignment="1">
      <alignment horizontal="left"/>
    </xf>
    <xf numFmtId="164" fontId="2" fillId="2" borderId="18" xfId="0" applyNumberFormat="1" applyFont="1" applyFill="1" applyBorder="1"/>
    <xf numFmtId="0" fontId="5" fillId="3" borderId="0" xfId="0" applyFont="1" applyFill="1"/>
    <xf numFmtId="0" fontId="5" fillId="3" borderId="0" xfId="0" applyFont="1" applyFill="1" applyAlignment="1">
      <alignment horizontal="center"/>
    </xf>
    <xf numFmtId="164" fontId="2" fillId="4" borderId="0" xfId="1" applyNumberFormat="1" applyFont="1" applyFill="1" applyAlignment="1" applyProtection="1">
      <alignment horizontal="left"/>
      <protection locked="0"/>
    </xf>
    <xf numFmtId="164" fontId="2" fillId="4" borderId="9" xfId="0" applyNumberFormat="1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164" fontId="2" fillId="2" borderId="6" xfId="1" applyNumberFormat="1" applyFont="1" applyFill="1" applyBorder="1" applyAlignment="1">
      <alignment horizontal="right"/>
    </xf>
    <xf numFmtId="164" fontId="2" fillId="2" borderId="6" xfId="0" applyNumberFormat="1" applyFont="1" applyFill="1" applyBorder="1" applyAlignment="1">
      <alignment horizontal="right"/>
    </xf>
    <xf numFmtId="0" fontId="4" fillId="2" borderId="0" xfId="0" applyFont="1" applyFill="1"/>
    <xf numFmtId="0" fontId="14" fillId="2" borderId="0" xfId="0" applyFont="1" applyFill="1"/>
    <xf numFmtId="0" fontId="16" fillId="2" borderId="0" xfId="0" applyFont="1" applyFill="1"/>
    <xf numFmtId="0" fontId="17" fillId="2" borderId="0" xfId="0" applyFont="1" applyFill="1"/>
    <xf numFmtId="0" fontId="19" fillId="2" borderId="0" xfId="0" applyFont="1" applyFill="1" applyAlignment="1">
      <alignment horizontal="center" vertical="center"/>
    </xf>
    <xf numFmtId="0" fontId="19" fillId="2" borderId="9" xfId="0" applyFont="1" applyFill="1" applyBorder="1" applyAlignment="1" applyProtection="1">
      <alignment horizontal="center"/>
      <protection locked="0"/>
    </xf>
    <xf numFmtId="0" fontId="5" fillId="2" borderId="0" xfId="0" quotePrefix="1" applyFont="1" applyFill="1" applyAlignment="1">
      <alignment horizontal="center"/>
    </xf>
    <xf numFmtId="0" fontId="5" fillId="2" borderId="0" xfId="0" applyFont="1" applyFill="1" applyAlignment="1">
      <alignment horizontal="center"/>
    </xf>
    <xf numFmtId="167" fontId="7" fillId="2" borderId="0" xfId="0" quotePrefix="1" applyNumberFormat="1" applyFont="1" applyFill="1" applyAlignment="1">
      <alignment horizontal="center"/>
    </xf>
    <xf numFmtId="0" fontId="2" fillId="2" borderId="23" xfId="0" applyFont="1" applyFill="1" applyBorder="1" applyAlignment="1">
      <alignment horizontal="right"/>
    </xf>
    <xf numFmtId="0" fontId="4" fillId="2" borderId="0" xfId="0" applyFont="1" applyFill="1" applyAlignment="1">
      <alignment horizontal="left"/>
    </xf>
    <xf numFmtId="0" fontId="4" fillId="2" borderId="22" xfId="0" applyFont="1" applyFill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5613399</xdr:colOff>
      <xdr:row>4</xdr:row>
      <xdr:rowOff>188360</xdr:rowOff>
    </xdr:from>
    <xdr:ext cx="8652933" cy="404307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9F657200-26F4-0F4A-8C0D-3D8D8F8903E2}"/>
            </a:ext>
          </a:extLst>
        </xdr:cNvPr>
        <xdr:cNvSpPr txBox="1"/>
      </xdr:nvSpPr>
      <xdr:spPr>
        <a:xfrm rot="10800000" flipV="1">
          <a:off x="5613399" y="1458360"/>
          <a:ext cx="8652933" cy="4043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2400" b="1">
              <a:solidFill>
                <a:srgbClr val="FF0000"/>
              </a:solidFill>
            </a:rPr>
            <a:t>*Semi-Private Means, The "Cash" Bar Remains Accesible To Public.</a:t>
          </a:r>
        </a:p>
      </xdr:txBody>
    </xdr:sp>
    <xdr:clientData/>
  </xdr:oneCellAnchor>
  <xdr:oneCellAnchor>
    <xdr:from>
      <xdr:col>0</xdr:col>
      <xdr:colOff>5575300</xdr:colOff>
      <xdr:row>5</xdr:row>
      <xdr:rowOff>249766</xdr:rowOff>
    </xdr:from>
    <xdr:ext cx="8788400" cy="43180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DDED514-4AAD-0B42-BF74-A1BD849DDAE6}"/>
            </a:ext>
          </a:extLst>
        </xdr:cNvPr>
        <xdr:cNvSpPr txBox="1"/>
      </xdr:nvSpPr>
      <xdr:spPr>
        <a:xfrm rot="10800000" flipV="1">
          <a:off x="5575300" y="1837266"/>
          <a:ext cx="8788400" cy="4318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2400" b="1">
              <a:solidFill>
                <a:srgbClr val="FF0000"/>
              </a:solidFill>
            </a:rPr>
            <a:t>*Mini-Bar</a:t>
          </a:r>
          <a:r>
            <a:rPr lang="en-US" sz="2400" b="1" baseline="0">
              <a:solidFill>
                <a:srgbClr val="FF0000"/>
              </a:solidFill>
            </a:rPr>
            <a:t> Includes $75 Set-Up Fee "ALREADY BUILT INTO" the Total Cost.</a:t>
          </a:r>
        </a:p>
        <a:p>
          <a:endParaRPr lang="en-US" sz="2400" b="1">
            <a:solidFill>
              <a:srgbClr val="FF0000"/>
            </a:solidFill>
          </a:endParaRPr>
        </a:p>
      </xdr:txBody>
    </xdr:sp>
    <xdr:clientData/>
  </xdr:oneCellAnchor>
  <xdr:twoCellAnchor>
    <xdr:from>
      <xdr:col>6</xdr:col>
      <xdr:colOff>2197100</xdr:colOff>
      <xdr:row>49</xdr:row>
      <xdr:rowOff>292100</xdr:rowOff>
    </xdr:from>
    <xdr:to>
      <xdr:col>9</xdr:col>
      <xdr:colOff>1320800</xdr:colOff>
      <xdr:row>51</xdr:row>
      <xdr:rowOff>254000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EBA657C3-3394-E64E-9566-1E822795F272}"/>
            </a:ext>
          </a:extLst>
        </xdr:cNvPr>
        <xdr:cNvSpPr txBox="1"/>
      </xdr:nvSpPr>
      <xdr:spPr>
        <a:xfrm>
          <a:off x="18046700" y="16802100"/>
          <a:ext cx="7277100" cy="622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3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By signing this agreement, </a:t>
          </a:r>
          <a:r>
            <a:rPr lang="en-US" sz="13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the signator</a:t>
          </a:r>
          <a:r>
            <a:rPr lang="en-US" sz="13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attests that all guests in attendance are age 21 or older.  Renter takes full responsibility for any issues that may arise if any guest’s age is misrepresented.</a:t>
          </a:r>
        </a:p>
        <a:p>
          <a:endParaRPr lang="en-US" sz="1100"/>
        </a:p>
      </xdr:txBody>
    </xdr:sp>
    <xdr:clientData/>
  </xdr:twoCellAnchor>
  <xdr:twoCellAnchor>
    <xdr:from>
      <xdr:col>6</xdr:col>
      <xdr:colOff>1168400</xdr:colOff>
      <xdr:row>1</xdr:row>
      <xdr:rowOff>12701</xdr:rowOff>
    </xdr:from>
    <xdr:to>
      <xdr:col>9</xdr:col>
      <xdr:colOff>2290536</xdr:colOff>
      <xdr:row>6</xdr:row>
      <xdr:rowOff>203200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6C0444C-FAAA-EB4D-9A21-FAAC38E67AF1}"/>
            </a:ext>
          </a:extLst>
        </xdr:cNvPr>
        <xdr:cNvSpPr txBox="1"/>
      </xdr:nvSpPr>
      <xdr:spPr>
        <a:xfrm>
          <a:off x="16952686" y="330201"/>
          <a:ext cx="9241064" cy="177799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sz="2000" b="1">
              <a:solidFill>
                <a:schemeClr val="accent6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Please ____ (iniial)</a:t>
          </a:r>
          <a:r>
            <a:rPr lang="en-US" sz="2000" b="1" baseline="0">
              <a:solidFill>
                <a:schemeClr val="accent6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: I</a:t>
          </a:r>
          <a:r>
            <a:rPr lang="en-US" sz="1700" b="1">
              <a:solidFill>
                <a:schemeClr val="accent6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n the event that any damages are incurred as a result of  the</a:t>
          </a:r>
          <a:r>
            <a:rPr lang="en-US" sz="1700" b="1" baseline="0">
              <a:solidFill>
                <a:schemeClr val="accent6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 Event Host(s) </a:t>
          </a:r>
          <a:r>
            <a:rPr lang="en-US" sz="1700" b="1">
              <a:solidFill>
                <a:schemeClr val="accent6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actions that do not arise as a result of Venue’s breach of its representation, warranties and obligations hereunder, the</a:t>
          </a:r>
          <a:r>
            <a:rPr lang="en-US" sz="1700" b="1" baseline="0">
              <a:solidFill>
                <a:schemeClr val="accent6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 Event Host</a:t>
          </a:r>
          <a:r>
            <a:rPr lang="en-US" sz="1700" b="1">
              <a:solidFill>
                <a:schemeClr val="accent6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 shall assume full responsibility. This would include damages to the property, building, furnishings, etc. made by the Event</a:t>
          </a:r>
          <a:r>
            <a:rPr lang="en-US" sz="1700" b="1" baseline="0">
              <a:solidFill>
                <a:schemeClr val="accent6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 Host</a:t>
          </a:r>
          <a:r>
            <a:rPr lang="en-US" sz="1700" b="1">
              <a:solidFill>
                <a:schemeClr val="accent6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 or by any of the Event</a:t>
          </a:r>
          <a:r>
            <a:rPr lang="en-US" sz="1700" b="1" baseline="0">
              <a:solidFill>
                <a:schemeClr val="accent6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 Hosts</a:t>
          </a:r>
          <a:r>
            <a:rPr lang="en-US" sz="1700" b="1">
              <a:solidFill>
                <a:schemeClr val="accent6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 guests</a:t>
          </a:r>
          <a:r>
            <a:rPr lang="en-US" sz="1700" b="1" baseline="0">
              <a:solidFill>
                <a:schemeClr val="accent6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 attending t</a:t>
          </a:r>
          <a:r>
            <a:rPr lang="en-US" sz="1700" b="1">
              <a:solidFill>
                <a:schemeClr val="accent6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he event</a:t>
          </a:r>
          <a:r>
            <a:rPr lang="en-US" sz="1700" b="1" baseline="0">
              <a:solidFill>
                <a:schemeClr val="accent6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 associated with date at top of this agreement confirming the "Event Date" signed below for this agreement signed &amp; dated below.</a:t>
          </a:r>
          <a:endParaRPr lang="en-US" sz="1700" b="1">
            <a:solidFill>
              <a:schemeClr val="accent6">
                <a:lumMod val="75000"/>
              </a:schemeClr>
            </a:solidFill>
            <a:effectLst/>
            <a:latin typeface="+mn-lt"/>
            <a:ea typeface="+mn-ea"/>
            <a:cs typeface="+mn-cs"/>
          </a:endParaRPr>
        </a:p>
        <a:p>
          <a:endParaRPr lang="en-US" sz="2000"/>
        </a:p>
      </xdr:txBody>
    </xdr:sp>
    <xdr:clientData/>
  </xdr:twoCellAnchor>
  <xdr:twoCellAnchor>
    <xdr:from>
      <xdr:col>0</xdr:col>
      <xdr:colOff>62458</xdr:colOff>
      <xdr:row>4</xdr:row>
      <xdr:rowOff>291477</xdr:rowOff>
    </xdr:from>
    <xdr:to>
      <xdr:col>0</xdr:col>
      <xdr:colOff>3331147</xdr:colOff>
      <xdr:row>6</xdr:row>
      <xdr:rowOff>166559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A4B27E46-5AF3-6749-81B1-4C70EE6DB09C}"/>
            </a:ext>
          </a:extLst>
        </xdr:cNvPr>
        <xdr:cNvSpPr txBox="1"/>
      </xdr:nvSpPr>
      <xdr:spPr>
        <a:xfrm>
          <a:off x="62458" y="1540657"/>
          <a:ext cx="3268689" cy="49967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nb-NO" sz="1300" b="1" i="1">
              <a:solidFill>
                <a:srgbClr val="7030A0"/>
              </a:solidFill>
              <a:effectLst/>
              <a:latin typeface="+mn-lt"/>
              <a:ea typeface="+mn-ea"/>
              <a:cs typeface="+mn-cs"/>
            </a:rPr>
            <a:t>1601 2</a:t>
          </a:r>
          <a:r>
            <a:rPr lang="nb-NO" sz="1300" b="1" i="1" baseline="30000">
              <a:solidFill>
                <a:srgbClr val="7030A0"/>
              </a:solidFill>
              <a:effectLst/>
              <a:latin typeface="+mn-lt"/>
              <a:ea typeface="+mn-ea"/>
              <a:cs typeface="+mn-cs"/>
            </a:rPr>
            <a:t>nd</a:t>
          </a:r>
          <a:r>
            <a:rPr lang="nb-NO" sz="1300" b="1" i="1">
              <a:solidFill>
                <a:srgbClr val="7030A0"/>
              </a:solidFill>
              <a:effectLst/>
              <a:latin typeface="+mn-lt"/>
              <a:ea typeface="+mn-ea"/>
              <a:cs typeface="+mn-cs"/>
            </a:rPr>
            <a:t> Ave, Oakland CA 94606</a:t>
          </a:r>
          <a:endParaRPr lang="en-US" sz="1300" b="1" i="1">
            <a:solidFill>
              <a:srgbClr val="7030A0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nb-NO" sz="1300" b="1" i="1">
              <a:solidFill>
                <a:srgbClr val="7030A0"/>
              </a:solidFill>
              <a:effectLst/>
              <a:latin typeface="+mn-lt"/>
              <a:ea typeface="+mn-ea"/>
              <a:cs typeface="+mn-cs"/>
            </a:rPr>
            <a:t>Oakland, CA 94606</a:t>
          </a:r>
          <a:endParaRPr lang="en-US" sz="1300" b="1" i="1">
            <a:solidFill>
              <a:srgbClr val="7030A0"/>
            </a:solidFill>
            <a:effectLst/>
            <a:latin typeface="+mn-lt"/>
            <a:ea typeface="+mn-ea"/>
            <a:cs typeface="+mn-cs"/>
          </a:endParaRPr>
        </a:p>
        <a:p>
          <a:endParaRPr lang="en-US" sz="1100"/>
        </a:p>
      </xdr:txBody>
    </xdr:sp>
    <xdr:clientData/>
  </xdr:twoCellAnchor>
  <xdr:twoCellAnchor editAs="oneCell">
    <xdr:from>
      <xdr:col>0</xdr:col>
      <xdr:colOff>806348</xdr:colOff>
      <xdr:row>0</xdr:row>
      <xdr:rowOff>0</xdr:rowOff>
    </xdr:from>
    <xdr:to>
      <xdr:col>0</xdr:col>
      <xdr:colOff>2479524</xdr:colOff>
      <xdr:row>5</xdr:row>
      <xdr:rowOff>60478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85E16F20-980E-2C4D-AAE6-BB542603BD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561" b="8399"/>
        <a:stretch/>
      </xdr:blipFill>
      <xdr:spPr>
        <a:xfrm>
          <a:off x="806348" y="0"/>
          <a:ext cx="1673176" cy="16731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3313B-8F1A-F543-B659-2005466A60D1}">
  <sheetPr>
    <pageSetUpPr fitToPage="1"/>
  </sheetPr>
  <dimension ref="A1:K55"/>
  <sheetViews>
    <sheetView showGridLines="0" tabSelected="1" zoomScale="63" zoomScaleNormal="75" workbookViewId="0">
      <selection activeCell="A6" sqref="A6"/>
    </sheetView>
  </sheetViews>
  <sheetFormatPr baseColWidth="10" defaultRowHeight="16" x14ac:dyDescent="0.2"/>
  <cols>
    <col min="1" max="1" width="95.83203125" customWidth="1"/>
    <col min="2" max="2" width="53.6640625" customWidth="1"/>
    <col min="3" max="3" width="23" customWidth="1"/>
    <col min="4" max="4" width="18.83203125" customWidth="1"/>
    <col min="5" max="5" width="23.1640625" customWidth="1"/>
    <col min="6" max="6" width="16.83203125" customWidth="1"/>
    <col min="7" max="7" width="68.1640625" customWidth="1"/>
    <col min="8" max="8" width="20.1640625" customWidth="1"/>
    <col min="9" max="9" width="18.1640625" customWidth="1"/>
    <col min="10" max="10" width="30.83203125" customWidth="1"/>
    <col min="11" max="11" width="182.1640625" customWidth="1"/>
  </cols>
  <sheetData>
    <row r="1" spans="1:11" ht="25" x14ac:dyDescent="0.25">
      <c r="A1" s="1"/>
      <c r="B1" s="2"/>
      <c r="D1" s="4"/>
      <c r="E1" s="1"/>
      <c r="F1" s="1"/>
      <c r="G1" s="1"/>
      <c r="H1" s="2"/>
      <c r="I1" s="4"/>
      <c r="J1" s="1"/>
      <c r="K1" s="1"/>
    </row>
    <row r="2" spans="1:11" ht="25" x14ac:dyDescent="0.25">
      <c r="A2" s="1" t="s">
        <v>52</v>
      </c>
      <c r="B2" s="5"/>
      <c r="C2" s="2" t="s">
        <v>0</v>
      </c>
      <c r="D2" s="4" t="s">
        <v>1</v>
      </c>
      <c r="E2" s="1"/>
      <c r="F2" s="6"/>
      <c r="G2" s="2"/>
      <c r="H2" s="2"/>
      <c r="I2" s="4"/>
      <c r="J2" s="1"/>
      <c r="K2" s="1"/>
    </row>
    <row r="3" spans="1:11" ht="25" x14ac:dyDescent="0.25">
      <c r="A3" s="5" t="s">
        <v>51</v>
      </c>
      <c r="B3" s="7"/>
      <c r="C3" s="2" t="s">
        <v>2</v>
      </c>
      <c r="D3" s="4" t="s">
        <v>1</v>
      </c>
      <c r="E3" s="10"/>
      <c r="F3" s="6"/>
      <c r="G3" s="2"/>
      <c r="H3" s="2"/>
      <c r="I3" s="4"/>
      <c r="J3" s="1"/>
      <c r="K3" s="1"/>
    </row>
    <row r="4" spans="1:11" ht="25" x14ac:dyDescent="0.25">
      <c r="A4" s="5" t="s">
        <v>50</v>
      </c>
      <c r="B4" s="2"/>
      <c r="C4" s="2" t="s">
        <v>3</v>
      </c>
      <c r="D4" s="4" t="s">
        <v>1</v>
      </c>
      <c r="E4" s="1"/>
      <c r="F4" s="6"/>
      <c r="H4" s="2"/>
      <c r="I4" s="4"/>
      <c r="J4" s="1"/>
      <c r="K4" s="1"/>
    </row>
    <row r="5" spans="1:11" ht="25" x14ac:dyDescent="0.25">
      <c r="A5" s="5" t="s">
        <v>27</v>
      </c>
      <c r="B5" s="5"/>
      <c r="C5" s="2"/>
      <c r="D5" s="3"/>
      <c r="E5" s="1"/>
      <c r="F5" s="1"/>
      <c r="G5" s="1"/>
      <c r="H5" s="2"/>
      <c r="I5" s="4"/>
      <c r="J5" s="1"/>
      <c r="K5" s="1"/>
    </row>
    <row r="6" spans="1:11" ht="25" x14ac:dyDescent="0.25">
      <c r="A6" s="5"/>
      <c r="B6" s="5"/>
      <c r="C6" s="2"/>
      <c r="D6" s="3"/>
      <c r="E6" s="1"/>
      <c r="F6" s="1"/>
      <c r="G6" s="1"/>
      <c r="H6" s="2"/>
      <c r="I6" s="4"/>
      <c r="J6" s="1"/>
      <c r="K6" s="1"/>
    </row>
    <row r="7" spans="1:11" ht="26" thickBot="1" x14ac:dyDescent="0.3">
      <c r="A7" s="5"/>
      <c r="B7" s="5"/>
      <c r="C7" s="2"/>
      <c r="D7" s="3"/>
      <c r="E7" s="1"/>
      <c r="F7" s="1"/>
      <c r="G7" s="1"/>
      <c r="H7" s="2"/>
      <c r="I7" s="4"/>
      <c r="J7" s="1"/>
      <c r="K7" s="1"/>
    </row>
    <row r="8" spans="1:11" ht="32" thickTop="1" x14ac:dyDescent="0.3">
      <c r="A8" s="11" t="s">
        <v>85</v>
      </c>
      <c r="B8" s="12"/>
      <c r="C8" s="12"/>
      <c r="D8" s="13"/>
      <c r="E8" s="14"/>
      <c r="F8" s="1"/>
      <c r="G8" s="15" t="s">
        <v>30</v>
      </c>
      <c r="H8" s="1"/>
      <c r="I8" s="3" t="s">
        <v>4</v>
      </c>
      <c r="J8" s="2" t="s">
        <v>5</v>
      </c>
      <c r="K8" s="1"/>
    </row>
    <row r="9" spans="1:11" ht="25" x14ac:dyDescent="0.25">
      <c r="A9" s="16" t="s">
        <v>6</v>
      </c>
      <c r="B9" s="8"/>
      <c r="C9" s="2"/>
      <c r="D9" s="3" t="s">
        <v>4</v>
      </c>
      <c r="E9" s="17" t="s">
        <v>5</v>
      </c>
      <c r="F9" s="1"/>
      <c r="G9" s="1" t="s">
        <v>7</v>
      </c>
      <c r="H9" s="18">
        <v>3</v>
      </c>
      <c r="I9" s="19"/>
      <c r="J9" s="20">
        <f>I9*H9</f>
        <v>0</v>
      </c>
      <c r="K9" s="1"/>
    </row>
    <row r="10" spans="1:11" ht="25" x14ac:dyDescent="0.25">
      <c r="A10" s="21" t="s">
        <v>89</v>
      </c>
      <c r="B10" s="2"/>
      <c r="C10" s="18">
        <v>350</v>
      </c>
      <c r="D10" s="19"/>
      <c r="E10" s="58">
        <f>SUM(D10*350)</f>
        <v>0</v>
      </c>
      <c r="F10" s="1"/>
      <c r="G10" s="1" t="s">
        <v>28</v>
      </c>
      <c r="H10" s="18">
        <v>3</v>
      </c>
      <c r="I10" s="19"/>
      <c r="J10" s="20">
        <f t="shared" ref="J10:J12" si="0">I10*H10</f>
        <v>0</v>
      </c>
      <c r="K10" s="1"/>
    </row>
    <row r="11" spans="1:11" ht="25" x14ac:dyDescent="0.25">
      <c r="A11" s="21" t="s">
        <v>86</v>
      </c>
      <c r="B11" s="2"/>
      <c r="C11" s="18"/>
      <c r="D11" s="9"/>
      <c r="E11" s="22"/>
      <c r="F11" s="1"/>
      <c r="G11" s="1" t="s">
        <v>32</v>
      </c>
      <c r="H11" s="18">
        <v>3</v>
      </c>
      <c r="I11" s="19"/>
      <c r="J11" s="20">
        <f t="shared" si="0"/>
        <v>0</v>
      </c>
      <c r="K11" s="1"/>
    </row>
    <row r="12" spans="1:11" ht="25" x14ac:dyDescent="0.25">
      <c r="A12" s="21" t="s">
        <v>87</v>
      </c>
      <c r="B12" s="2"/>
      <c r="C12" s="18"/>
      <c r="D12" s="9"/>
      <c r="E12" s="22"/>
      <c r="F12" s="1"/>
      <c r="G12" s="1" t="s">
        <v>8</v>
      </c>
      <c r="H12" s="18">
        <v>3</v>
      </c>
      <c r="I12" s="19"/>
      <c r="J12" s="20">
        <f t="shared" si="0"/>
        <v>0</v>
      </c>
      <c r="K12" s="1"/>
    </row>
    <row r="13" spans="1:11" ht="25" x14ac:dyDescent="0.25">
      <c r="A13" s="21"/>
      <c r="B13" s="2"/>
      <c r="C13" s="18"/>
      <c r="D13" s="9"/>
      <c r="E13" s="22"/>
      <c r="F13" s="1"/>
      <c r="G13" s="1" t="s">
        <v>29</v>
      </c>
      <c r="H13" s="18">
        <v>3</v>
      </c>
      <c r="I13" s="19"/>
      <c r="J13" s="20">
        <f>I13*H13</f>
        <v>0</v>
      </c>
      <c r="K13" s="1"/>
    </row>
    <row r="14" spans="1:11" ht="25" x14ac:dyDescent="0.25">
      <c r="A14" s="23" t="s">
        <v>34</v>
      </c>
      <c r="B14" s="2"/>
      <c r="C14" s="18">
        <v>350</v>
      </c>
      <c r="D14" s="19"/>
      <c r="E14" s="57">
        <f>SUM(C14*D14)</f>
        <v>0</v>
      </c>
      <c r="F14" s="1"/>
      <c r="G14" s="24" t="s">
        <v>31</v>
      </c>
      <c r="H14" s="25">
        <v>4</v>
      </c>
      <c r="I14" s="19"/>
      <c r="J14" s="26">
        <f>I14*H14</f>
        <v>0</v>
      </c>
      <c r="K14" s="1"/>
    </row>
    <row r="15" spans="1:11" ht="25" x14ac:dyDescent="0.25">
      <c r="A15" s="21" t="s">
        <v>40</v>
      </c>
      <c r="B15" s="2"/>
      <c r="C15" s="56">
        <v>300</v>
      </c>
      <c r="D15" s="19"/>
      <c r="E15" s="57">
        <f>SUM(D15*C15)</f>
        <v>0</v>
      </c>
      <c r="F15" s="1"/>
      <c r="G15" s="1"/>
      <c r="H15" s="18"/>
      <c r="I15" s="2"/>
      <c r="J15" s="59">
        <f>SUM(E26,E27,E28,E29,E30,E31,E32,E33,E34,E35,E36,E38,E37,E39,E40,E41,E46,E48,E49,E51,E52,J9,J10,J11,J12,J13,J14)</f>
        <v>0</v>
      </c>
      <c r="K15" s="1"/>
    </row>
    <row r="16" spans="1:11" ht="25" x14ac:dyDescent="0.25">
      <c r="A16" s="23" t="s">
        <v>37</v>
      </c>
      <c r="B16" s="2"/>
      <c r="C16" s="18"/>
      <c r="D16" s="3" t="s">
        <v>91</v>
      </c>
      <c r="E16" s="58">
        <f>SUM(E14,E15,D17)</f>
        <v>0</v>
      </c>
      <c r="F16" s="1"/>
      <c r="G16" s="1"/>
      <c r="H16" s="1"/>
      <c r="I16" s="1"/>
      <c r="J16" s="1"/>
      <c r="K16" s="1"/>
    </row>
    <row r="17" spans="1:11" ht="31" x14ac:dyDescent="0.3">
      <c r="A17" s="23" t="s">
        <v>84</v>
      </c>
      <c r="C17" s="74" t="s">
        <v>75</v>
      </c>
      <c r="D17" s="65"/>
      <c r="E17" s="60"/>
      <c r="F17" s="1"/>
      <c r="G17" s="15" t="s">
        <v>33</v>
      </c>
      <c r="H17" s="2"/>
      <c r="I17" s="4"/>
      <c r="J17" s="1"/>
      <c r="K17" s="1"/>
    </row>
    <row r="18" spans="1:11" ht="25" x14ac:dyDescent="0.25">
      <c r="A18" s="21"/>
      <c r="B18" s="1"/>
      <c r="C18" s="1"/>
      <c r="D18" s="1"/>
      <c r="E18" s="27"/>
      <c r="F18" s="1"/>
      <c r="G18" s="7" t="s">
        <v>90</v>
      </c>
      <c r="H18" s="2"/>
      <c r="I18" s="3" t="s">
        <v>4</v>
      </c>
      <c r="J18" s="2" t="s">
        <v>5</v>
      </c>
      <c r="K18" s="1"/>
    </row>
    <row r="19" spans="1:11" ht="28" x14ac:dyDescent="0.3">
      <c r="A19" s="21" t="s">
        <v>36</v>
      </c>
      <c r="B19" s="2"/>
      <c r="C19" s="28">
        <v>600</v>
      </c>
      <c r="D19" s="19"/>
      <c r="E19" s="57">
        <f>SUM(C19*D19)</f>
        <v>0</v>
      </c>
      <c r="F19" s="1"/>
      <c r="G19" s="72" t="s">
        <v>72</v>
      </c>
      <c r="H19" s="18">
        <v>200</v>
      </c>
      <c r="I19" s="19"/>
      <c r="J19" s="20">
        <f t="shared" ref="J19" si="1">I19*H19</f>
        <v>0</v>
      </c>
      <c r="K19" s="1"/>
    </row>
    <row r="20" spans="1:11" ht="25" x14ac:dyDescent="0.25">
      <c r="A20" s="21" t="s">
        <v>41</v>
      </c>
      <c r="B20" s="2"/>
      <c r="C20" s="56">
        <v>300</v>
      </c>
      <c r="D20" s="19"/>
      <c r="E20" s="57">
        <f>SUM(D20*C20)</f>
        <v>0</v>
      </c>
      <c r="F20" s="1"/>
      <c r="G20" s="29" t="s">
        <v>49</v>
      </c>
      <c r="H20" s="2"/>
      <c r="I20" s="4"/>
      <c r="J20" s="1"/>
      <c r="K20" s="1"/>
    </row>
    <row r="21" spans="1:11" ht="25" x14ac:dyDescent="0.25">
      <c r="A21" s="23" t="s">
        <v>35</v>
      </c>
      <c r="B21" s="2"/>
      <c r="C21" s="28"/>
      <c r="D21" s="3" t="s">
        <v>91</v>
      </c>
      <c r="E21" s="58">
        <f>SUM(E19,E20,D22)</f>
        <v>0</v>
      </c>
      <c r="F21" s="1"/>
      <c r="G21" s="1"/>
      <c r="H21" s="2"/>
      <c r="I21" s="4"/>
      <c r="J21" s="1"/>
      <c r="K21" s="1"/>
    </row>
    <row r="22" spans="1:11" ht="29" thickBot="1" x14ac:dyDescent="0.35">
      <c r="A22" s="30" t="s">
        <v>84</v>
      </c>
      <c r="B22" s="31"/>
      <c r="C22" s="75" t="s">
        <v>75</v>
      </c>
      <c r="D22" s="66"/>
      <c r="E22" s="32">
        <f>SUM(E10,E14,E19)</f>
        <v>0</v>
      </c>
      <c r="F22" s="1"/>
      <c r="G22" s="73" t="s">
        <v>47</v>
      </c>
      <c r="H22" s="18">
        <v>200</v>
      </c>
      <c r="I22" s="19"/>
      <c r="J22" s="20">
        <f t="shared" ref="J22" si="2">I22*H22</f>
        <v>0</v>
      </c>
      <c r="K22" s="1"/>
    </row>
    <row r="23" spans="1:11" ht="27" thickTop="1" thickBot="1" x14ac:dyDescent="0.3">
      <c r="A23" s="33"/>
      <c r="B23" s="34"/>
      <c r="C23" s="35"/>
      <c r="D23" s="36"/>
      <c r="E23" s="37"/>
      <c r="F23" s="1"/>
      <c r="G23" s="29" t="s">
        <v>71</v>
      </c>
      <c r="H23" s="2"/>
      <c r="I23" s="4"/>
      <c r="J23" s="1"/>
      <c r="K23" s="1"/>
    </row>
    <row r="24" spans="1:11" ht="31" x14ac:dyDescent="0.3">
      <c r="A24" s="15" t="s">
        <v>69</v>
      </c>
      <c r="B24" s="2"/>
      <c r="C24" s="2"/>
      <c r="D24" s="3"/>
      <c r="E24" s="1"/>
      <c r="F24" s="1"/>
      <c r="G24" s="29"/>
      <c r="H24" s="2"/>
      <c r="I24" s="4"/>
      <c r="J24" s="1"/>
      <c r="K24" s="1"/>
    </row>
    <row r="25" spans="1:11" ht="28" x14ac:dyDescent="0.3">
      <c r="A25" s="10" t="s">
        <v>9</v>
      </c>
      <c r="B25" s="38" t="s">
        <v>10</v>
      </c>
      <c r="C25" s="2"/>
      <c r="D25" s="3" t="s">
        <v>4</v>
      </c>
      <c r="E25" s="2" t="s">
        <v>5</v>
      </c>
      <c r="F25" s="1"/>
      <c r="G25" s="72" t="s">
        <v>73</v>
      </c>
      <c r="H25" s="18">
        <v>200</v>
      </c>
      <c r="I25" s="19"/>
      <c r="J25" s="20">
        <f t="shared" ref="J25" si="3">I25*H25</f>
        <v>0</v>
      </c>
      <c r="K25" s="1"/>
    </row>
    <row r="26" spans="1:11" ht="25" x14ac:dyDescent="0.25">
      <c r="A26" s="1" t="s">
        <v>53</v>
      </c>
      <c r="B26" s="78">
        <v>4</v>
      </c>
      <c r="C26" s="18">
        <v>5</v>
      </c>
      <c r="D26" s="19"/>
      <c r="E26" s="20">
        <f>D26*C26</f>
        <v>0</v>
      </c>
      <c r="F26" s="1"/>
      <c r="G26" s="29" t="s">
        <v>70</v>
      </c>
      <c r="H26" s="2"/>
      <c r="I26" s="4"/>
      <c r="J26" s="1"/>
      <c r="K26" s="1"/>
    </row>
    <row r="27" spans="1:11" ht="25" x14ac:dyDescent="0.25">
      <c r="A27" s="1" t="s">
        <v>54</v>
      </c>
      <c r="B27" s="38">
        <v>4.8</v>
      </c>
      <c r="C27" s="18">
        <v>5</v>
      </c>
      <c r="D27" s="19"/>
      <c r="E27" s="20">
        <f>D27*C27</f>
        <v>0</v>
      </c>
      <c r="F27" s="1"/>
      <c r="G27" s="29"/>
      <c r="H27" s="2"/>
      <c r="I27" s="4"/>
      <c r="J27" s="1"/>
      <c r="K27" s="1"/>
    </row>
    <row r="28" spans="1:11" ht="28" x14ac:dyDescent="0.3">
      <c r="A28" s="1" t="s">
        <v>55</v>
      </c>
      <c r="B28" s="78">
        <v>5</v>
      </c>
      <c r="C28" s="18">
        <v>5</v>
      </c>
      <c r="D28" s="19"/>
      <c r="E28" s="20">
        <f>D28*C28</f>
        <v>0</v>
      </c>
      <c r="F28" s="1"/>
      <c r="G28" s="72" t="s">
        <v>74</v>
      </c>
      <c r="H28" s="18">
        <v>200</v>
      </c>
      <c r="I28" s="19"/>
      <c r="J28" s="20">
        <f t="shared" ref="J28" si="4">I28*H28</f>
        <v>0</v>
      </c>
      <c r="K28" s="1"/>
    </row>
    <row r="29" spans="1:11" ht="25" x14ac:dyDescent="0.25">
      <c r="A29" s="1" t="s">
        <v>56</v>
      </c>
      <c r="B29" s="38">
        <v>4.4000000000000004</v>
      </c>
      <c r="C29" s="18">
        <v>5</v>
      </c>
      <c r="D29" s="19"/>
      <c r="E29" s="20">
        <f>SUM(D29*C29)</f>
        <v>0</v>
      </c>
      <c r="F29" s="1"/>
      <c r="G29" s="29" t="s">
        <v>48</v>
      </c>
      <c r="H29" s="2"/>
      <c r="I29" s="4"/>
      <c r="J29" s="1"/>
      <c r="K29" s="1"/>
    </row>
    <row r="30" spans="1:11" ht="26" thickBot="1" x14ac:dyDescent="0.3">
      <c r="A30" s="1" t="s">
        <v>57</v>
      </c>
      <c r="B30" s="38" t="s">
        <v>11</v>
      </c>
      <c r="C30" s="18">
        <v>5</v>
      </c>
      <c r="D30" s="67"/>
      <c r="E30" s="68">
        <f>SUM(D30*C30)</f>
        <v>0</v>
      </c>
      <c r="F30" s="1"/>
      <c r="G30" s="29"/>
      <c r="H30" s="2"/>
      <c r="I30" s="4"/>
      <c r="J30" s="1"/>
      <c r="K30" s="1"/>
    </row>
    <row r="31" spans="1:11" ht="25" x14ac:dyDescent="0.25">
      <c r="A31" s="1" t="s">
        <v>58</v>
      </c>
      <c r="B31" s="39">
        <v>5.8</v>
      </c>
      <c r="C31" s="18">
        <v>5</v>
      </c>
      <c r="D31" s="67"/>
      <c r="E31" s="69">
        <f>SUM(D31*C31)</f>
        <v>0</v>
      </c>
      <c r="F31" s="1"/>
      <c r="G31" s="41" t="s">
        <v>38</v>
      </c>
      <c r="H31" s="42"/>
      <c r="I31" s="43"/>
      <c r="J31" s="44">
        <f>E22</f>
        <v>0</v>
      </c>
      <c r="K31" s="1"/>
    </row>
    <row r="32" spans="1:11" ht="25" x14ac:dyDescent="0.25">
      <c r="A32" s="1"/>
      <c r="B32" s="39"/>
      <c r="C32" s="18"/>
      <c r="D32" s="9"/>
      <c r="E32" s="18"/>
      <c r="F32" s="1"/>
      <c r="G32" s="45"/>
      <c r="H32" s="2"/>
      <c r="I32" s="4"/>
      <c r="J32" s="46" t="str">
        <f>IF(J31=0,"Oops!  You forgot to make a Bar selection!","")</f>
        <v>Oops!  You forgot to make a Bar selection!</v>
      </c>
      <c r="K32" s="1"/>
    </row>
    <row r="33" spans="1:11" ht="31" x14ac:dyDescent="0.3">
      <c r="A33" s="70" t="s">
        <v>88</v>
      </c>
      <c r="B33" s="39"/>
      <c r="C33" s="18"/>
      <c r="D33" s="3" t="s">
        <v>4</v>
      </c>
      <c r="E33" s="18" t="s">
        <v>5</v>
      </c>
      <c r="F33" s="1"/>
      <c r="G33" s="79" t="s">
        <v>12</v>
      </c>
      <c r="H33" s="2"/>
      <c r="I33" s="4"/>
      <c r="J33" s="62">
        <f>SUM(J28,J25,J22,J19,J15,D22,E20,D17,E15)</f>
        <v>0</v>
      </c>
      <c r="K33" s="1"/>
    </row>
    <row r="34" spans="1:11" ht="25" x14ac:dyDescent="0.25">
      <c r="A34" s="1" t="s">
        <v>66</v>
      </c>
      <c r="B34" s="76" t="s">
        <v>81</v>
      </c>
      <c r="C34" s="18">
        <v>12</v>
      </c>
      <c r="D34" s="19"/>
      <c r="E34" s="20">
        <f t="shared" ref="E34:E39" si="5">D34*C34</f>
        <v>0</v>
      </c>
      <c r="F34" s="1"/>
      <c r="G34" s="61" t="s">
        <v>64</v>
      </c>
      <c r="H34" s="2"/>
      <c r="I34" s="4"/>
      <c r="J34" s="48" t="str">
        <f>IF(E16+J19+J22+J25+J28&lt;650, "You have not hit the bar minimum.  You're almost there!","You have hit the bar minimum.  This is going to be a fun party!")</f>
        <v>You have not hit the bar minimum.  You're almost there!</v>
      </c>
      <c r="K34" s="1"/>
    </row>
    <row r="35" spans="1:11" ht="25" x14ac:dyDescent="0.25">
      <c r="A35" s="1" t="s">
        <v>67</v>
      </c>
      <c r="B35" s="76" t="s">
        <v>78</v>
      </c>
      <c r="C35" s="18">
        <v>12</v>
      </c>
      <c r="D35" s="19"/>
      <c r="E35" s="20">
        <f t="shared" si="5"/>
        <v>0</v>
      </c>
      <c r="F35" s="1"/>
      <c r="G35" s="61" t="s">
        <v>65</v>
      </c>
      <c r="H35" s="2"/>
      <c r="I35" s="4"/>
      <c r="J35" s="48" t="str">
        <f>IF(E21+J19+J22+J25+J28&lt;900, "You have not hit the bar minimum.  You're almost there!","You have hit the bar minimum.  This is going to be a fun party!")</f>
        <v>You have not hit the bar minimum.  You're almost there!</v>
      </c>
      <c r="K35" s="1"/>
    </row>
    <row r="36" spans="1:11" ht="25" x14ac:dyDescent="0.25">
      <c r="A36" s="1" t="s">
        <v>92</v>
      </c>
      <c r="B36" s="76" t="s">
        <v>79</v>
      </c>
      <c r="C36" s="18">
        <v>12</v>
      </c>
      <c r="D36" s="19"/>
      <c r="E36" s="20">
        <f t="shared" si="5"/>
        <v>0</v>
      </c>
      <c r="F36" s="1"/>
      <c r="G36" s="45" t="s">
        <v>13</v>
      </c>
      <c r="H36" s="2"/>
      <c r="I36" s="4"/>
      <c r="J36" s="47">
        <f>J33*0.08625</f>
        <v>0</v>
      </c>
      <c r="K36" s="1"/>
    </row>
    <row r="37" spans="1:11" ht="25" x14ac:dyDescent="0.25">
      <c r="A37" s="1" t="s">
        <v>68</v>
      </c>
      <c r="B37" s="77" t="s">
        <v>80</v>
      </c>
      <c r="C37" s="18">
        <v>7</v>
      </c>
      <c r="D37" s="19"/>
      <c r="E37" s="20">
        <f t="shared" si="5"/>
        <v>0</v>
      </c>
      <c r="F37" s="1"/>
      <c r="G37" s="45" t="s">
        <v>14</v>
      </c>
      <c r="H37" s="2"/>
      <c r="I37" s="4"/>
      <c r="J37" s="47">
        <f>0.2*J33</f>
        <v>0</v>
      </c>
      <c r="K37" s="1"/>
    </row>
    <row r="38" spans="1:11" ht="26" thickBot="1" x14ac:dyDescent="0.3">
      <c r="A38" s="1" t="s">
        <v>76</v>
      </c>
      <c r="B38" s="76" t="s">
        <v>82</v>
      </c>
      <c r="C38" s="18">
        <v>6</v>
      </c>
      <c r="D38" s="19"/>
      <c r="E38" s="20">
        <f t="shared" si="5"/>
        <v>0</v>
      </c>
      <c r="F38" s="1"/>
      <c r="G38" s="49" t="s">
        <v>15</v>
      </c>
      <c r="H38" s="50"/>
      <c r="I38" s="51"/>
      <c r="J38" s="52">
        <f>J36+J37+J33+J31</f>
        <v>0</v>
      </c>
      <c r="K38" s="1"/>
    </row>
    <row r="39" spans="1:11" ht="25" x14ac:dyDescent="0.25">
      <c r="A39" s="1" t="s">
        <v>77</v>
      </c>
      <c r="B39" s="76" t="s">
        <v>83</v>
      </c>
      <c r="C39" s="18">
        <v>6</v>
      </c>
      <c r="D39" s="19"/>
      <c r="E39" s="20">
        <f t="shared" si="5"/>
        <v>0</v>
      </c>
      <c r="F39" s="1"/>
      <c r="G39" s="1" t="s">
        <v>16</v>
      </c>
      <c r="H39" s="2"/>
      <c r="I39" s="4"/>
      <c r="J39" s="1"/>
      <c r="K39" s="1"/>
    </row>
    <row r="40" spans="1:11" ht="25" x14ac:dyDescent="0.25">
      <c r="A40" s="1"/>
      <c r="B40" s="38"/>
      <c r="C40" s="18"/>
      <c r="D40" s="9"/>
      <c r="E40" s="40"/>
      <c r="F40" s="1"/>
      <c r="G40" s="1" t="s">
        <v>39</v>
      </c>
      <c r="H40" s="2"/>
      <c r="I40" s="4"/>
      <c r="J40" s="1"/>
      <c r="K40" s="1"/>
    </row>
    <row r="41" spans="1:11" ht="25" x14ac:dyDescent="0.25">
      <c r="A41" s="1"/>
      <c r="B41" s="38"/>
      <c r="C41" s="18"/>
      <c r="D41" s="9"/>
      <c r="E41" s="40"/>
      <c r="F41" s="1"/>
      <c r="G41" s="1" t="s">
        <v>43</v>
      </c>
      <c r="H41" s="2"/>
      <c r="I41" s="4"/>
      <c r="J41" s="1"/>
      <c r="K41" s="1"/>
    </row>
    <row r="42" spans="1:11" ht="25" x14ac:dyDescent="0.25">
      <c r="A42" s="63" t="s">
        <v>42</v>
      </c>
      <c r="B42" s="64"/>
      <c r="C42" s="18"/>
      <c r="D42" s="9"/>
      <c r="E42" s="40"/>
      <c r="F42" s="1"/>
      <c r="G42" s="1" t="s">
        <v>17</v>
      </c>
      <c r="H42" s="3"/>
      <c r="I42" s="4"/>
      <c r="J42" s="4"/>
      <c r="K42" s="1"/>
    </row>
    <row r="43" spans="1:11" ht="25" x14ac:dyDescent="0.25">
      <c r="A43" s="1"/>
      <c r="B43" s="39"/>
      <c r="C43" s="18"/>
      <c r="D43" s="9"/>
      <c r="E43" s="40"/>
      <c r="F43" s="1"/>
      <c r="G43" s="4" t="s">
        <v>18</v>
      </c>
      <c r="H43" s="3"/>
      <c r="I43" s="4"/>
      <c r="J43" s="4"/>
      <c r="K43" s="1"/>
    </row>
    <row r="44" spans="1:11" ht="31" x14ac:dyDescent="0.3">
      <c r="A44" s="80" t="s">
        <v>19</v>
      </c>
      <c r="B44" s="81"/>
      <c r="C44" s="1"/>
      <c r="D44" s="3" t="s">
        <v>4</v>
      </c>
      <c r="E44" s="2" t="s">
        <v>5</v>
      </c>
      <c r="F44" s="1"/>
      <c r="G44" s="53" t="s">
        <v>21</v>
      </c>
      <c r="H44" s="2"/>
      <c r="I44" s="4"/>
      <c r="J44" s="1"/>
      <c r="K44" s="1"/>
    </row>
    <row r="45" spans="1:11" ht="25" x14ac:dyDescent="0.25">
      <c r="A45" s="71" t="s">
        <v>45</v>
      </c>
      <c r="B45" s="2"/>
      <c r="C45" s="2"/>
      <c r="D45" s="9"/>
      <c r="E45" s="40"/>
      <c r="F45" s="1"/>
      <c r="G45" s="1" t="s">
        <v>20</v>
      </c>
      <c r="H45" s="3"/>
      <c r="I45" s="4"/>
      <c r="J45" s="4"/>
      <c r="K45" s="1"/>
    </row>
    <row r="46" spans="1:11" ht="25" x14ac:dyDescent="0.25">
      <c r="A46" s="1" t="s">
        <v>63</v>
      </c>
      <c r="B46" s="2"/>
      <c r="C46" s="18">
        <v>40</v>
      </c>
      <c r="D46" s="19"/>
      <c r="E46" s="20">
        <f>D46*C46</f>
        <v>0</v>
      </c>
      <c r="F46" s="1"/>
      <c r="G46" s="4"/>
      <c r="H46" s="3"/>
      <c r="I46" s="4"/>
      <c r="J46" s="4"/>
      <c r="K46" s="1"/>
    </row>
    <row r="47" spans="1:11" ht="25" x14ac:dyDescent="0.25">
      <c r="A47" s="71" t="s">
        <v>44</v>
      </c>
      <c r="B47" s="2"/>
      <c r="C47" s="18"/>
      <c r="D47" s="9"/>
      <c r="E47" s="40"/>
      <c r="F47" s="1"/>
      <c r="G47" s="53" t="s">
        <v>21</v>
      </c>
      <c r="H47" s="2"/>
      <c r="I47" s="4"/>
      <c r="J47" s="1"/>
      <c r="K47" s="1"/>
    </row>
    <row r="48" spans="1:11" ht="25" x14ac:dyDescent="0.25">
      <c r="A48" s="54" t="s">
        <v>61</v>
      </c>
      <c r="B48" s="1"/>
      <c r="C48" s="18">
        <v>40</v>
      </c>
      <c r="D48" s="19"/>
      <c r="E48" s="20">
        <f>D48*C48</f>
        <v>0</v>
      </c>
      <c r="F48" s="1"/>
      <c r="G48" s="1" t="s">
        <v>22</v>
      </c>
      <c r="H48" s="3"/>
      <c r="I48" s="4"/>
      <c r="J48" s="4"/>
      <c r="K48" s="1"/>
    </row>
    <row r="49" spans="1:11" ht="25" x14ac:dyDescent="0.25">
      <c r="A49" s="1" t="s">
        <v>62</v>
      </c>
      <c r="B49" s="2"/>
      <c r="C49" s="18">
        <v>40</v>
      </c>
      <c r="D49" s="19"/>
      <c r="E49" s="20">
        <f>D49*C49</f>
        <v>0</v>
      </c>
      <c r="F49" s="1"/>
      <c r="G49" s="4"/>
      <c r="H49" s="3"/>
      <c r="I49" s="4"/>
      <c r="J49" s="4"/>
      <c r="K49" s="1"/>
    </row>
    <row r="50" spans="1:11" ht="25" x14ac:dyDescent="0.25">
      <c r="A50" s="71" t="s">
        <v>46</v>
      </c>
      <c r="B50" s="2"/>
      <c r="C50" s="18"/>
      <c r="D50" s="9"/>
      <c r="E50" s="40"/>
      <c r="F50" s="1"/>
      <c r="G50" s="53" t="s">
        <v>23</v>
      </c>
      <c r="H50" s="2"/>
      <c r="I50" s="4"/>
      <c r="J50" s="1"/>
      <c r="K50" s="1" t="s">
        <v>24</v>
      </c>
    </row>
    <row r="51" spans="1:11" ht="25" x14ac:dyDescent="0.25">
      <c r="A51" s="54" t="s">
        <v>59</v>
      </c>
      <c r="B51" s="1"/>
      <c r="C51" s="18">
        <v>40</v>
      </c>
      <c r="D51" s="19"/>
      <c r="E51" s="20">
        <f>D51*C51</f>
        <v>0</v>
      </c>
      <c r="F51" s="1"/>
      <c r="G51" s="1" t="s">
        <v>25</v>
      </c>
      <c r="H51" s="3"/>
      <c r="I51" s="4"/>
      <c r="J51" s="4"/>
      <c r="K51" s="1"/>
    </row>
    <row r="52" spans="1:11" ht="25" x14ac:dyDescent="0.25">
      <c r="A52" s="54" t="s">
        <v>60</v>
      </c>
      <c r="B52" s="1"/>
      <c r="C52" s="18">
        <v>50</v>
      </c>
      <c r="D52" s="19"/>
      <c r="E52" s="20">
        <f>D52*C52</f>
        <v>0</v>
      </c>
      <c r="F52" s="1"/>
      <c r="G52" s="4"/>
      <c r="H52" s="3"/>
      <c r="I52" s="4"/>
      <c r="J52" s="4"/>
      <c r="K52" s="1"/>
    </row>
    <row r="53" spans="1:11" ht="25" x14ac:dyDescent="0.25">
      <c r="A53" s="24"/>
      <c r="B53" s="55"/>
      <c r="C53" s="55"/>
      <c r="D53" s="9"/>
      <c r="E53" s="40"/>
      <c r="F53" s="1"/>
      <c r="G53" s="53" t="s">
        <v>21</v>
      </c>
      <c r="H53" s="2"/>
      <c r="I53" s="4"/>
      <c r="J53" s="1"/>
      <c r="K53" s="1"/>
    </row>
    <row r="54" spans="1:11" ht="25" x14ac:dyDescent="0.25">
      <c r="A54" s="54"/>
      <c r="B54" s="1"/>
      <c r="C54" s="18"/>
      <c r="D54" s="1"/>
      <c r="E54" s="1"/>
      <c r="F54" s="1"/>
      <c r="G54" s="1" t="s">
        <v>26</v>
      </c>
      <c r="H54" s="2"/>
      <c r="I54" s="4"/>
      <c r="J54" s="1"/>
      <c r="K54" s="1"/>
    </row>
    <row r="55" spans="1:11" ht="78" customHeight="1" x14ac:dyDescent="0.2"/>
  </sheetData>
  <mergeCells count="1">
    <mergeCell ref="A44:B44"/>
  </mergeCells>
  <pageMargins left="0.7" right="0.7" top="0.75" bottom="0.75" header="0.3" footer="0.3"/>
  <pageSetup scale="33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Tiffny Chung</dc:creator>
  <cp:lastModifiedBy>Microsoft Office User</cp:lastModifiedBy>
  <dcterms:created xsi:type="dcterms:W3CDTF">2023-05-24T07:23:13Z</dcterms:created>
  <dcterms:modified xsi:type="dcterms:W3CDTF">2023-06-12T06:22:35Z</dcterms:modified>
</cp:coreProperties>
</file>